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n.dep.mos.ru\dfs\Public\Отдел_экономического_анализа\Рейтинги\2023 год\4. годовой отчет за 2022\РАЗМЕЩЕНИЕ\"/>
    </mc:Choice>
  </mc:AlternateContent>
  <bookViews>
    <workbookView xWindow="0" yWindow="0" windowWidth="28800" windowHeight="11925"/>
  </bookViews>
  <sheets>
    <sheet name="Доходы" sheetId="2" r:id="rId1"/>
  </sheets>
  <definedNames>
    <definedName name="_xlnm.Print_Titles" localSheetId="0">Доходы!$4:$5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2" l="1"/>
  <c r="E28" i="2"/>
  <c r="F28" i="2"/>
  <c r="E7" i="2" l="1"/>
  <c r="E8" i="2"/>
  <c r="E9" i="2"/>
  <c r="E10" i="2"/>
  <c r="E12" i="2"/>
  <c r="E13" i="2"/>
  <c r="E14" i="2"/>
  <c r="E16" i="2"/>
  <c r="E26" i="2"/>
  <c r="D32" i="2" l="1"/>
  <c r="D26" i="2"/>
  <c r="F7" i="2"/>
  <c r="F8" i="2"/>
  <c r="F9" i="2"/>
  <c r="F10" i="2"/>
  <c r="F12" i="2"/>
  <c r="F13" i="2"/>
  <c r="F14" i="2"/>
  <c r="F16" i="2"/>
  <c r="F18" i="2"/>
  <c r="F19" i="2"/>
  <c r="F20" i="2"/>
  <c r="F21" i="2"/>
  <c r="F22" i="2"/>
  <c r="F23" i="2"/>
  <c r="F24" i="2"/>
  <c r="F25" i="2"/>
  <c r="F26" i="2"/>
  <c r="F27" i="2"/>
  <c r="F29" i="2"/>
  <c r="F30" i="2"/>
  <c r="F31" i="2"/>
  <c r="F32" i="2"/>
  <c r="E32" i="2" l="1"/>
  <c r="B33" i="2" l="1"/>
  <c r="B6" i="2" s="1"/>
  <c r="C6" i="2"/>
  <c r="B26" i="2"/>
  <c r="D6" i="2" l="1"/>
  <c r="E18" i="2" l="1"/>
  <c r="E19" i="2"/>
  <c r="E21" i="2"/>
  <c r="E22" i="2"/>
  <c r="E23" i="2"/>
  <c r="E24" i="2"/>
  <c r="E25" i="2"/>
  <c r="E27" i="2"/>
  <c r="E29" i="2"/>
  <c r="E30" i="2"/>
  <c r="E31" i="2"/>
  <c r="E6" i="2"/>
</calcChain>
</file>

<file path=xl/sharedStrings.xml><?xml version="1.0" encoding="utf-8"?>
<sst xmlns="http://schemas.openxmlformats.org/spreadsheetml/2006/main" count="68" uniqueCount="64">
  <si>
    <t xml:space="preserve">Наименование </t>
  </si>
  <si>
    <t>Налоговые доходы</t>
  </si>
  <si>
    <t>Налог на прибыль организаций</t>
  </si>
  <si>
    <t>Налог на доходы физических лиц</t>
  </si>
  <si>
    <t xml:space="preserve">Акцизы </t>
  </si>
  <si>
    <t>в том числе</t>
  </si>
  <si>
    <t>- акцизы на алкоголь</t>
  </si>
  <si>
    <t xml:space="preserve"> - акцизы на нефтепродукты</t>
  </si>
  <si>
    <t>Налоги, предусмотренные специальными налоговыми режимами</t>
  </si>
  <si>
    <t>Налог на имущество физических лиц</t>
  </si>
  <si>
    <t>Налог на имущество организаций</t>
  </si>
  <si>
    <t>Транспортный налог</t>
  </si>
  <si>
    <t>Земельный налог</t>
  </si>
  <si>
    <t xml:space="preserve">Иные налоговые доходы </t>
  </si>
  <si>
    <t>Неналоговые доходы</t>
  </si>
  <si>
    <t>Безвозмездные поступления</t>
  </si>
  <si>
    <t>Дотации</t>
  </si>
  <si>
    <t>Субсидии</t>
  </si>
  <si>
    <t>Субвенции</t>
  </si>
  <si>
    <t>Иные межбюджетные трансферты</t>
  </si>
  <si>
    <t>Прочие безвозмездные поступления</t>
  </si>
  <si>
    <t>Доходы от возврата бюджетами бюджетной системы РФ и организациями остатков субсидий , субвенций и иных межбюджетных трансфертов, имеющих целевое назначение прошлых лет</t>
  </si>
  <si>
    <t>Возврат остатков субсидий, субвенций и иных межбюджетных трансфертов, имеющих целевое назначение, прошлых лет</t>
  </si>
  <si>
    <t>Торговый сбор</t>
  </si>
  <si>
    <t xml:space="preserve">- Налог, взимаемый в связи с применением упрощенной системы налогообложения </t>
  </si>
  <si>
    <t>- Единый налог на вмененный доход</t>
  </si>
  <si>
    <t>- Единый сельскохозяйственный налог</t>
  </si>
  <si>
    <t>- Налог, взимаемый в с применением патентной системы налогообложения</t>
  </si>
  <si>
    <t>Доходы от использования имущества</t>
  </si>
  <si>
    <t xml:space="preserve">Доходы от продажи материальных и нематериальных активов </t>
  </si>
  <si>
    <t>Штрафные санкции, возмещение ущерба</t>
  </si>
  <si>
    <t>Прочие неналоговые доходы</t>
  </si>
  <si>
    <t>Доходы от оказания платных услуг и компенсация затрат</t>
  </si>
  <si>
    <t>млн рублей</t>
  </si>
  <si>
    <t>Доходы бюджета - всего</t>
  </si>
  <si>
    <t>Безвозмездные поступления от государственных (муниципальных) организаций</t>
  </si>
  <si>
    <t>Безвозмездные поступления от негосударственных организаций</t>
  </si>
  <si>
    <t>-</t>
  </si>
  <si>
    <t>Фактическое исполнение 
за 2022 год</t>
  </si>
  <si>
    <t>Сведения о фактических поступлениях доходов по видам доходов в 2022 году в сравнении 
с первоначально утвержденными законом о бюджете значениями</t>
  </si>
  <si>
    <t>- Налог на профессиональный доход</t>
  </si>
  <si>
    <t>Рост поступлений обусловлен увеличением числа самозанятых в городе Москве.</t>
  </si>
  <si>
    <t>Рост объемов поступлений относительно плановых показателей обусловлен увеличением общего количества автотранспортных средств, в отношении которых исчислен налог к уплате.</t>
  </si>
  <si>
    <t>Перевыполнение плановых назначений обусловлено ростом ввода в эксплуатацию жилой недвижимости в 2021 году.</t>
  </si>
  <si>
    <t>Первоначально утвержденный Закон о бюджете г.Москвы 
от 24.11.2021 № 33</t>
  </si>
  <si>
    <t>Рост поступлений относительно утвержденных показателей  обусловлен  в основном увеличением количества правонарушений в области дорожного движения.</t>
  </si>
  <si>
    <t>Рост объема поступлений акцизов обусловлен ростом объемов производства алкогольной продукции.</t>
  </si>
  <si>
    <t>Рост поступлений по доходам от уплаты акцизов на нефтепродукты обусловлен  увеличением объемов производства автомобильного бензина и дизельного топлива.</t>
  </si>
  <si>
    <t>Перевыполнение плановых назначений  обусловлено ростом в Москве количества юридических лиц и индивидуальных предпринимателей, сведения о которых содержатся в Едином реестре субъектов малого и среднего предпринимательства.</t>
  </si>
  <si>
    <t>Перевыполнение плановых назначений обусловлено расширением перечня объектов недвижимого имущества, налоговая база по которым определяется исходя из кадастровой стоимости.</t>
  </si>
  <si>
    <t>Рост поступлений обусловлен востребованностью режима налогообложения, ростом числа выданных патентов, а также увеличением размера потенциально возможного к получению индивидуальным предпринимателем годового дохода по видам предпринимательской деятельности, в отношении которых применяется патентная система налогообложения.</t>
  </si>
  <si>
    <t>Перевыполнение плановых назначений  обусловлено:
- увеличением фонда оплаты труда работников организаций;
- увеличением дивидендных выплат.</t>
  </si>
  <si>
    <t>Снижение доходов обусловлено в основном сокращением поступлений средств от возвратов неотработанных авансов в результате расторжения части договоров.</t>
  </si>
  <si>
    <t xml:space="preserve"> Рост поступлений относительно утвержденных показателей  обусловлен поступлением доходов от реализации инвестиционных контрактов.</t>
  </si>
  <si>
    <t>Снижение поступлений относительно утвержденных показателей связано с активным вводом в эксплуатацию жилой недвижимости в предыдущие годы (эффект высокой базы) и, как следствие, увеличением количества земельных участков, в отношении которых был изменен вид разрешенного использования.</t>
  </si>
  <si>
    <t>Рост поступлений относительно утвержденных показателей связан с: 
- увеличением инвестиционного спроса и объемов реализованных площадей на торгах;
- увеличением количества заключенных договоров купли-продажи крупных земельных участков.</t>
  </si>
  <si>
    <t>Утвержденные показатели Закон № 33 от 24.11.2021 с учетом текущих изменений</t>
  </si>
  <si>
    <t>Перевыполнение плановых показателей обусловлено увеличением поступлений доходов от возвратов бюджетами бюджетной системы РФ и организациями остатков субсидий, субвенций и иных межбюджетных трансфертов, имеющих целевое назначение прошлых лет.</t>
  </si>
  <si>
    <t>Исполнение 
уточненного плана, %</t>
  </si>
  <si>
    <t>Исполнение первоначально утвержденного плана, %</t>
  </si>
  <si>
    <t>6=4/3</t>
  </si>
  <si>
    <t>5=4/2</t>
  </si>
  <si>
    <t>Причины отклонений фактических значений от первоначально утвержденных значений</t>
  </si>
  <si>
    <t>Рост поступлений в основном сложился в результате увеличения средневзвешенной ставки размещения временно свободных средств на банковских депозитах относительно прогнозной оценки вследствие повышения ключевой ставки Центрального Банка Российской Федерации в начале 2022 года.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</si>
</sst>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%"/>
  </numFmts>
  <fonts count="1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8"/>
      <color rgb="FF000000"/>
      <name val="Arial"/>
      <family val="2"/>
      <charset val="204"/>
    </font>
    <font>
      <sz val="8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8">
    <xf numFmtId="0" fontId="0" fillId="0" borderId="0"/>
    <xf numFmtId="0" fontId="6" fillId="0" borderId="0"/>
    <xf numFmtId="0" fontId="9" fillId="0" borderId="0"/>
    <xf numFmtId="9" fontId="11" fillId="0" borderId="0" applyFont="0" applyFill="0" applyBorder="0" applyAlignment="0" applyProtection="0"/>
    <xf numFmtId="0" fontId="14" fillId="0" borderId="3">
      <alignment horizontal="left" wrapText="1"/>
    </xf>
    <xf numFmtId="0" fontId="14" fillId="0" borderId="4">
      <alignment horizontal="left" wrapText="1" indent="2"/>
    </xf>
    <xf numFmtId="4" fontId="14" fillId="0" borderId="5">
      <alignment horizontal="right"/>
    </xf>
    <xf numFmtId="0" fontId="15" fillId="0" borderId="6">
      <alignment horizontal="left" wrapText="1" indent="2"/>
    </xf>
  </cellStyleXfs>
  <cellXfs count="30">
    <xf numFmtId="0" fontId="0" fillId="0" borderId="0" xfId="0"/>
    <xf numFmtId="49" fontId="10" fillId="2" borderId="1" xfId="2" applyNumberFormat="1" applyFont="1" applyFill="1" applyBorder="1" applyAlignment="1">
      <alignment vertical="center" wrapText="1"/>
    </xf>
    <xf numFmtId="49" fontId="7" fillId="2" borderId="1" xfId="2" applyNumberFormat="1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5" fontId="1" fillId="2" borderId="1" xfId="3" applyNumberFormat="1" applyFont="1" applyFill="1" applyBorder="1" applyAlignment="1">
      <alignment horizontal="center" vertical="center" wrapText="1"/>
    </xf>
    <xf numFmtId="0" fontId="0" fillId="2" borderId="0" xfId="0" applyFill="1"/>
    <xf numFmtId="0" fontId="13" fillId="2" borderId="0" xfId="0" applyFont="1" applyFill="1" applyAlignment="1">
      <alignment horizontal="right"/>
    </xf>
    <xf numFmtId="0" fontId="1" fillId="2" borderId="2" xfId="0" applyFont="1" applyFill="1" applyBorder="1" applyAlignment="1"/>
    <xf numFmtId="0" fontId="1" fillId="2" borderId="2" xfId="0" applyFont="1" applyFill="1" applyBorder="1" applyAlignment="1">
      <alignment horizontal="right"/>
    </xf>
    <xf numFmtId="0" fontId="3" fillId="2" borderId="1" xfId="4" applyNumberFormat="1" applyFont="1" applyFill="1" applyBorder="1" applyProtection="1">
      <alignment horizontal="left" wrapText="1"/>
    </xf>
    <xf numFmtId="0" fontId="3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164" fontId="0" fillId="2" borderId="0" xfId="0" applyNumberFormat="1" applyFill="1"/>
    <xf numFmtId="0" fontId="4" fillId="2" borderId="1" xfId="0" applyFont="1" applyFill="1" applyBorder="1" applyAlignment="1">
      <alignment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16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5" fontId="1" fillId="0" borderId="1" xfId="3" applyNumberFormat="1" applyFont="1" applyFill="1" applyBorder="1" applyAlignment="1">
      <alignment horizontal="justify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5" fontId="2" fillId="2" borderId="1" xfId="3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top" wrapText="1"/>
    </xf>
    <xf numFmtId="165" fontId="1" fillId="2" borderId="1" xfId="3" applyNumberFormat="1" applyFont="1" applyFill="1" applyBorder="1" applyAlignment="1">
      <alignment horizontal="justify" vertical="center" wrapText="1"/>
    </xf>
    <xf numFmtId="165" fontId="1" fillId="2" borderId="1" xfId="3" applyNumberFormat="1" applyFont="1" applyFill="1" applyBorder="1" applyAlignment="1">
      <alignment horizontal="left" vertical="center" wrapText="1"/>
    </xf>
    <xf numFmtId="165" fontId="12" fillId="2" borderId="1" xfId="3" applyNumberFormat="1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justify" vertical="center"/>
    </xf>
    <xf numFmtId="0" fontId="7" fillId="2" borderId="1" xfId="0" applyFont="1" applyFill="1" applyBorder="1" applyAlignment="1">
      <alignment horizontal="justify" vertical="center" wrapText="1"/>
    </xf>
    <xf numFmtId="0" fontId="8" fillId="2" borderId="0" xfId="0" applyFont="1" applyFill="1" applyAlignment="1">
      <alignment horizontal="center" vertical="center" wrapText="1"/>
    </xf>
  </cellXfs>
  <cellStyles count="8">
    <cellStyle name="xl29" xfId="4"/>
    <cellStyle name="xl31" xfId="5"/>
    <cellStyle name="xl48" xfId="6"/>
    <cellStyle name="xl71" xfId="7"/>
    <cellStyle name="Обычный" xfId="0" builtinId="0"/>
    <cellStyle name="Обычный 2" xfId="2"/>
    <cellStyle name="Обычный 3" xfId="1"/>
    <cellStyle name="Процентный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4"/>
  <sheetViews>
    <sheetView tabSelected="1" view="pageBreakPreview" zoomScale="55" zoomScaleNormal="70" zoomScaleSheetLayoutView="55" workbookViewId="0">
      <pane ySplit="5" topLeftCell="A6" activePane="bottomLeft" state="frozen"/>
      <selection pane="bottomLeft" activeCell="G25" sqref="G25"/>
    </sheetView>
  </sheetViews>
  <sheetFormatPr defaultColWidth="30" defaultRowHeight="15" x14ac:dyDescent="0.25"/>
  <cols>
    <col min="1" max="1" width="44.7109375" style="6" bestFit="1" customWidth="1"/>
    <col min="2" max="4" width="25.7109375" style="6" customWidth="1"/>
    <col min="5" max="6" width="33.28515625" style="6" customWidth="1"/>
    <col min="7" max="7" width="97.7109375" style="6" customWidth="1"/>
    <col min="8" max="16384" width="30" style="6"/>
  </cols>
  <sheetData>
    <row r="1" spans="1:7" ht="20.25" x14ac:dyDescent="0.3">
      <c r="G1" s="7"/>
    </row>
    <row r="2" spans="1:7" ht="20.25" x14ac:dyDescent="0.25">
      <c r="A2" s="29" t="s">
        <v>39</v>
      </c>
      <c r="B2" s="29"/>
      <c r="C2" s="29"/>
      <c r="D2" s="29"/>
      <c r="E2" s="29"/>
      <c r="F2" s="29"/>
      <c r="G2" s="29"/>
    </row>
    <row r="3" spans="1:7" ht="15.75" x14ac:dyDescent="0.25">
      <c r="B3" s="8"/>
      <c r="C3" s="8"/>
      <c r="D3" s="8"/>
      <c r="E3" s="8"/>
      <c r="F3" s="8"/>
      <c r="G3" s="9" t="s">
        <v>33</v>
      </c>
    </row>
    <row r="4" spans="1:7" ht="63" x14ac:dyDescent="0.25">
      <c r="A4" s="3" t="s">
        <v>0</v>
      </c>
      <c r="B4" s="3" t="s">
        <v>44</v>
      </c>
      <c r="C4" s="3" t="s">
        <v>56</v>
      </c>
      <c r="D4" s="3" t="s">
        <v>38</v>
      </c>
      <c r="E4" s="3" t="s">
        <v>59</v>
      </c>
      <c r="F4" s="3" t="s">
        <v>58</v>
      </c>
      <c r="G4" s="3" t="s">
        <v>62</v>
      </c>
    </row>
    <row r="5" spans="1:7" ht="15.75" x14ac:dyDescent="0.25">
      <c r="A5" s="3">
        <v>1</v>
      </c>
      <c r="B5" s="3">
        <v>2</v>
      </c>
      <c r="C5" s="3">
        <v>3</v>
      </c>
      <c r="D5" s="3">
        <v>4</v>
      </c>
      <c r="E5" s="3" t="s">
        <v>61</v>
      </c>
      <c r="F5" s="3" t="s">
        <v>60</v>
      </c>
      <c r="G5" s="3">
        <v>7</v>
      </c>
    </row>
    <row r="6" spans="1:7" ht="15.75" x14ac:dyDescent="0.25">
      <c r="A6" s="10" t="s">
        <v>34</v>
      </c>
      <c r="B6" s="4">
        <f>B7+B27+B33</f>
        <v>3261464.9795999997</v>
      </c>
      <c r="C6" s="4">
        <f>C7+C33+C27</f>
        <v>3324934.6147999992</v>
      </c>
      <c r="D6" s="4">
        <f>D7+D27+D33</f>
        <v>3654446.9100755998</v>
      </c>
      <c r="E6" s="22">
        <f>D6/B6</f>
        <v>1.1204924575102435</v>
      </c>
      <c r="F6" s="22">
        <f>D6/C6</f>
        <v>1.0991033910287651</v>
      </c>
      <c r="G6" s="5"/>
    </row>
    <row r="7" spans="1:7" ht="15.75" x14ac:dyDescent="0.25">
      <c r="A7" s="11" t="s">
        <v>1</v>
      </c>
      <c r="B7" s="4">
        <v>3009718.8506999998</v>
      </c>
      <c r="C7" s="4">
        <v>3009718.8506999994</v>
      </c>
      <c r="D7" s="4">
        <v>3196180.88142537</v>
      </c>
      <c r="E7" s="22">
        <f t="shared" ref="E7:E31" si="0">D7/B7</f>
        <v>1.061953305267036</v>
      </c>
      <c r="F7" s="22">
        <f t="shared" ref="F7:F32" si="1">D7/C7</f>
        <v>1.0619533052670362</v>
      </c>
      <c r="G7" s="5"/>
    </row>
    <row r="8" spans="1:7" ht="15.75" x14ac:dyDescent="0.25">
      <c r="A8" s="12" t="s">
        <v>2</v>
      </c>
      <c r="B8" s="17">
        <v>1055082.9602000001</v>
      </c>
      <c r="C8" s="17">
        <v>1055082.9602000001</v>
      </c>
      <c r="D8" s="17">
        <v>1041194.12924378</v>
      </c>
      <c r="E8" s="5">
        <f t="shared" si="0"/>
        <v>0.9868362664547371</v>
      </c>
      <c r="F8" s="5">
        <f t="shared" si="1"/>
        <v>0.9868362664547371</v>
      </c>
      <c r="G8" s="23"/>
    </row>
    <row r="9" spans="1:7" ht="47.25" x14ac:dyDescent="0.25">
      <c r="A9" s="12" t="s">
        <v>3</v>
      </c>
      <c r="B9" s="17">
        <v>1465573.4268</v>
      </c>
      <c r="C9" s="17">
        <v>1465573.4268</v>
      </c>
      <c r="D9" s="17">
        <v>1621569.7620884301</v>
      </c>
      <c r="E9" s="5">
        <f t="shared" si="0"/>
        <v>1.106440477451232</v>
      </c>
      <c r="F9" s="5">
        <f t="shared" si="1"/>
        <v>1.106440477451232</v>
      </c>
      <c r="G9" s="24" t="s">
        <v>51</v>
      </c>
    </row>
    <row r="10" spans="1:7" ht="15.75" x14ac:dyDescent="0.25">
      <c r="A10" s="12" t="s">
        <v>4</v>
      </c>
      <c r="B10" s="17">
        <v>52393.660199999998</v>
      </c>
      <c r="C10" s="17">
        <v>52393.660199999998</v>
      </c>
      <c r="D10" s="17">
        <v>58499.717582910002</v>
      </c>
      <c r="E10" s="5">
        <f t="shared" si="0"/>
        <v>1.1165419128879643</v>
      </c>
      <c r="F10" s="5">
        <f t="shared" si="1"/>
        <v>1.1165419128879643</v>
      </c>
      <c r="G10" s="5"/>
    </row>
    <row r="11" spans="1:7" ht="15.75" x14ac:dyDescent="0.25">
      <c r="A11" s="13" t="s">
        <v>5</v>
      </c>
      <c r="B11" s="17"/>
      <c r="C11" s="17"/>
      <c r="D11" s="17"/>
      <c r="E11" s="5"/>
      <c r="F11" s="5"/>
      <c r="G11" s="5"/>
    </row>
    <row r="12" spans="1:7" ht="31.5" x14ac:dyDescent="0.25">
      <c r="A12" s="13" t="s">
        <v>6</v>
      </c>
      <c r="B12" s="18">
        <v>28192.567200000001</v>
      </c>
      <c r="C12" s="18">
        <v>28192.567200000001</v>
      </c>
      <c r="D12" s="18">
        <v>29979.73520567</v>
      </c>
      <c r="E12" s="5">
        <f t="shared" si="0"/>
        <v>1.0633914603445549</v>
      </c>
      <c r="F12" s="5">
        <f t="shared" si="1"/>
        <v>1.0633914603445549</v>
      </c>
      <c r="G12" s="24" t="s">
        <v>46</v>
      </c>
    </row>
    <row r="13" spans="1:7" ht="31.5" x14ac:dyDescent="0.25">
      <c r="A13" s="13" t="s">
        <v>7</v>
      </c>
      <c r="B13" s="18">
        <v>24201.093000000001</v>
      </c>
      <c r="C13" s="18">
        <v>24201.093000000001</v>
      </c>
      <c r="D13" s="18">
        <v>28519.982377240001</v>
      </c>
      <c r="E13" s="5">
        <f t="shared" si="0"/>
        <v>1.1784584430645344</v>
      </c>
      <c r="F13" s="5">
        <f t="shared" si="1"/>
        <v>1.1784584430645344</v>
      </c>
      <c r="G13" s="25" t="s">
        <v>47</v>
      </c>
    </row>
    <row r="14" spans="1:7" ht="31.5" x14ac:dyDescent="0.25">
      <c r="A14" s="12" t="s">
        <v>8</v>
      </c>
      <c r="B14" s="19">
        <v>183029.04450000002</v>
      </c>
      <c r="C14" s="19">
        <v>183029.04450000002</v>
      </c>
      <c r="D14" s="17">
        <v>206304.02621822001</v>
      </c>
      <c r="E14" s="5">
        <f t="shared" si="0"/>
        <v>1.1271655096151691</v>
      </c>
      <c r="F14" s="5">
        <f t="shared" si="1"/>
        <v>1.1271655096151691</v>
      </c>
      <c r="G14" s="5"/>
    </row>
    <row r="15" spans="1:7" ht="15.75" x14ac:dyDescent="0.25">
      <c r="A15" s="13" t="s">
        <v>5</v>
      </c>
      <c r="B15" s="17"/>
      <c r="C15" s="17"/>
      <c r="D15" s="17"/>
      <c r="E15" s="5"/>
      <c r="F15" s="5"/>
      <c r="G15" s="5"/>
    </row>
    <row r="16" spans="1:7" ht="47.25" x14ac:dyDescent="0.25">
      <c r="A16" s="1" t="s">
        <v>24</v>
      </c>
      <c r="B16" s="18">
        <v>172979.91459999999</v>
      </c>
      <c r="C16" s="18">
        <v>172979.91459999999</v>
      </c>
      <c r="D16" s="18">
        <v>189412.59315609001</v>
      </c>
      <c r="E16" s="5">
        <f t="shared" si="0"/>
        <v>1.0949976105265693</v>
      </c>
      <c r="F16" s="5">
        <f t="shared" si="1"/>
        <v>1.0949976105265693</v>
      </c>
      <c r="G16" s="25" t="s">
        <v>48</v>
      </c>
    </row>
    <row r="17" spans="1:7" ht="15.75" x14ac:dyDescent="0.25">
      <c r="A17" s="1" t="s">
        <v>25</v>
      </c>
      <c r="B17" s="18" t="s">
        <v>37</v>
      </c>
      <c r="C17" s="18" t="s">
        <v>37</v>
      </c>
      <c r="D17" s="18">
        <v>-1.68384157</v>
      </c>
      <c r="E17" s="5" t="s">
        <v>37</v>
      </c>
      <c r="F17" s="5" t="s">
        <v>37</v>
      </c>
      <c r="G17" s="26"/>
    </row>
    <row r="18" spans="1:7" ht="15.75" x14ac:dyDescent="0.25">
      <c r="A18" s="1" t="s">
        <v>26</v>
      </c>
      <c r="B18" s="18">
        <v>39</v>
      </c>
      <c r="C18" s="18">
        <v>39</v>
      </c>
      <c r="D18" s="18">
        <v>39.438015229999998</v>
      </c>
      <c r="E18" s="5">
        <f t="shared" si="0"/>
        <v>1.0112311597435897</v>
      </c>
      <c r="F18" s="5">
        <f t="shared" si="1"/>
        <v>1.0112311597435897</v>
      </c>
      <c r="G18" s="27"/>
    </row>
    <row r="19" spans="1:7" ht="63" x14ac:dyDescent="0.25">
      <c r="A19" s="1" t="s">
        <v>27</v>
      </c>
      <c r="B19" s="18">
        <v>5838.2448000000004</v>
      </c>
      <c r="C19" s="18">
        <v>5838.2448000000004</v>
      </c>
      <c r="D19" s="18">
        <v>9558.8782958800002</v>
      </c>
      <c r="E19" s="5">
        <f t="shared" si="0"/>
        <v>1.6372863117832948</v>
      </c>
      <c r="F19" s="5">
        <f t="shared" si="1"/>
        <v>1.6372863117832948</v>
      </c>
      <c r="G19" s="25" t="s">
        <v>50</v>
      </c>
    </row>
    <row r="20" spans="1:7" ht="15.75" x14ac:dyDescent="0.25">
      <c r="A20" s="1" t="s">
        <v>40</v>
      </c>
      <c r="B20" s="18">
        <v>4171.8851000000004</v>
      </c>
      <c r="C20" s="18">
        <v>4171.8851000000004</v>
      </c>
      <c r="D20" s="18">
        <v>7285.7517144599997</v>
      </c>
      <c r="E20" s="5">
        <v>1.746</v>
      </c>
      <c r="F20" s="5">
        <f t="shared" si="1"/>
        <v>1.7463931867299027</v>
      </c>
      <c r="G20" s="25" t="s">
        <v>41</v>
      </c>
    </row>
    <row r="21" spans="1:7" ht="15.75" x14ac:dyDescent="0.25">
      <c r="A21" s="12" t="s">
        <v>23</v>
      </c>
      <c r="B21" s="17">
        <v>8088.9250000000002</v>
      </c>
      <c r="C21" s="17">
        <v>8088.9250000000002</v>
      </c>
      <c r="D21" s="17">
        <v>8446.8553466699996</v>
      </c>
      <c r="E21" s="5">
        <f t="shared" si="0"/>
        <v>1.0442494332275301</v>
      </c>
      <c r="F21" s="5">
        <f t="shared" si="1"/>
        <v>1.0442494332275301</v>
      </c>
      <c r="G21" s="5"/>
    </row>
    <row r="22" spans="1:7" ht="31.5" x14ac:dyDescent="0.25">
      <c r="A22" s="12" t="s">
        <v>9</v>
      </c>
      <c r="B22" s="17">
        <v>22396.154900000001</v>
      </c>
      <c r="C22" s="17">
        <v>22396.154900000001</v>
      </c>
      <c r="D22" s="17">
        <v>24231.644096370001</v>
      </c>
      <c r="E22" s="5">
        <f t="shared" si="0"/>
        <v>1.0819555501632112</v>
      </c>
      <c r="F22" s="5">
        <f t="shared" si="1"/>
        <v>1.0819555501632112</v>
      </c>
      <c r="G22" s="24" t="s">
        <v>43</v>
      </c>
    </row>
    <row r="23" spans="1:7" ht="47.25" x14ac:dyDescent="0.25">
      <c r="A23" s="12" t="s">
        <v>10</v>
      </c>
      <c r="B23" s="17">
        <v>158716.72719999999</v>
      </c>
      <c r="C23" s="17">
        <v>158716.72719999999</v>
      </c>
      <c r="D23" s="17">
        <v>170844.56180967999</v>
      </c>
      <c r="E23" s="5">
        <f t="shared" si="0"/>
        <v>1.0764118239056029</v>
      </c>
      <c r="F23" s="5">
        <f t="shared" si="1"/>
        <v>1.0764118239056029</v>
      </c>
      <c r="G23" s="24" t="s">
        <v>49</v>
      </c>
    </row>
    <row r="24" spans="1:7" ht="31.5" x14ac:dyDescent="0.25">
      <c r="A24" s="12" t="s">
        <v>11</v>
      </c>
      <c r="B24" s="17">
        <v>30127.1234</v>
      </c>
      <c r="C24" s="17">
        <v>30127.1234</v>
      </c>
      <c r="D24" s="17">
        <v>32483.79140645</v>
      </c>
      <c r="E24" s="5">
        <f t="shared" si="0"/>
        <v>1.0782241296376143</v>
      </c>
      <c r="F24" s="5">
        <f t="shared" si="1"/>
        <v>1.0782241296376143</v>
      </c>
      <c r="G24" s="24" t="s">
        <v>42</v>
      </c>
    </row>
    <row r="25" spans="1:7" ht="63" x14ac:dyDescent="0.25">
      <c r="A25" s="12" t="s">
        <v>12</v>
      </c>
      <c r="B25" s="17">
        <v>29435.8295</v>
      </c>
      <c r="C25" s="17">
        <v>29435.8295</v>
      </c>
      <c r="D25" s="17">
        <v>27636.525217890001</v>
      </c>
      <c r="E25" s="5">
        <f t="shared" si="0"/>
        <v>0.93887366815635354</v>
      </c>
      <c r="F25" s="5">
        <f t="shared" si="1"/>
        <v>0.93887366815635354</v>
      </c>
      <c r="G25" s="24" t="s">
        <v>54</v>
      </c>
    </row>
    <row r="26" spans="1:7" ht="15.75" x14ac:dyDescent="0.25">
      <c r="A26" s="12" t="s">
        <v>13</v>
      </c>
      <c r="B26" s="17">
        <f>B7-B8-B9-B10-B14-B21-B22-B23-B24-B25</f>
        <v>4874.9989999997561</v>
      </c>
      <c r="C26" s="17">
        <v>4874.9989999992904</v>
      </c>
      <c r="D26" s="17">
        <f>D7-D8-D9-D10-D14-D21-D22-D23-D24-D25</f>
        <v>4969.8684149699875</v>
      </c>
      <c r="E26" s="5">
        <f t="shared" si="0"/>
        <v>1.0194603968062836</v>
      </c>
      <c r="F26" s="5">
        <f t="shared" si="1"/>
        <v>1.0194603968063811</v>
      </c>
      <c r="G26" s="24"/>
    </row>
    <row r="27" spans="1:7" ht="15.75" x14ac:dyDescent="0.25">
      <c r="A27" s="14" t="s">
        <v>14</v>
      </c>
      <c r="B27" s="4">
        <v>251706.16450000004</v>
      </c>
      <c r="C27" s="4">
        <v>251706.16450000004</v>
      </c>
      <c r="D27" s="4">
        <v>364853.36359262996</v>
      </c>
      <c r="E27" s="22">
        <f t="shared" si="0"/>
        <v>1.4495209694899225</v>
      </c>
      <c r="F27" s="22">
        <f t="shared" si="1"/>
        <v>1.4495209694899225</v>
      </c>
      <c r="G27" s="24"/>
    </row>
    <row r="28" spans="1:7" ht="71.25" customHeight="1" x14ac:dyDescent="0.25">
      <c r="A28" s="2" t="s">
        <v>28</v>
      </c>
      <c r="B28" s="17">
        <v>168306.61300000001</v>
      </c>
      <c r="C28" s="17">
        <v>168306.61300000001</v>
      </c>
      <c r="D28" s="17">
        <v>220934.36541322002</v>
      </c>
      <c r="E28" s="5">
        <f>D28/B28</f>
        <v>1.3126897480446593</v>
      </c>
      <c r="F28" s="5">
        <f>D28/C28</f>
        <v>1.3126897480446593</v>
      </c>
      <c r="G28" s="28" t="s">
        <v>63</v>
      </c>
    </row>
    <row r="29" spans="1:7" ht="36.75" customHeight="1" x14ac:dyDescent="0.25">
      <c r="A29" s="2" t="s">
        <v>32</v>
      </c>
      <c r="B29" s="17">
        <v>14804.144200000001</v>
      </c>
      <c r="C29" s="17">
        <v>14804.144200000001</v>
      </c>
      <c r="D29" s="17">
        <v>13180.276754750001</v>
      </c>
      <c r="E29" s="5">
        <f t="shared" si="0"/>
        <v>0.89030994137101149</v>
      </c>
      <c r="F29" s="5">
        <f t="shared" si="1"/>
        <v>0.89030994137101149</v>
      </c>
      <c r="G29" s="28" t="s">
        <v>52</v>
      </c>
    </row>
    <row r="30" spans="1:7" ht="69.75" customHeight="1" x14ac:dyDescent="0.25">
      <c r="A30" s="2" t="s">
        <v>29</v>
      </c>
      <c r="B30" s="17">
        <v>21027.194799999997</v>
      </c>
      <c r="C30" s="17">
        <v>21027.194799999997</v>
      </c>
      <c r="D30" s="17">
        <v>39165.265235590006</v>
      </c>
      <c r="E30" s="5">
        <f t="shared" si="0"/>
        <v>1.8626005802538155</v>
      </c>
      <c r="F30" s="5">
        <f t="shared" si="1"/>
        <v>1.8626005802538155</v>
      </c>
      <c r="G30" s="28" t="s">
        <v>55</v>
      </c>
    </row>
    <row r="31" spans="1:7" ht="31.5" x14ac:dyDescent="0.25">
      <c r="A31" s="2" t="s">
        <v>30</v>
      </c>
      <c r="B31" s="17">
        <v>32540.8789</v>
      </c>
      <c r="C31" s="17">
        <v>32540.8789</v>
      </c>
      <c r="D31" s="17">
        <v>52942.706700080002</v>
      </c>
      <c r="E31" s="5">
        <f t="shared" si="0"/>
        <v>1.6269599497535392</v>
      </c>
      <c r="F31" s="5">
        <f t="shared" si="1"/>
        <v>1.6269599497535392</v>
      </c>
      <c r="G31" s="27" t="s">
        <v>45</v>
      </c>
    </row>
    <row r="32" spans="1:7" ht="31.5" x14ac:dyDescent="0.25">
      <c r="A32" s="2" t="s">
        <v>31</v>
      </c>
      <c r="B32" s="17">
        <v>15027.4</v>
      </c>
      <c r="C32" s="17">
        <v>15027.4</v>
      </c>
      <c r="D32" s="17">
        <f>D27-D28-D29-D30-D31</f>
        <v>38630.749488989939</v>
      </c>
      <c r="E32" s="5">
        <f>D32/B32</f>
        <v>2.5706875100809148</v>
      </c>
      <c r="F32" s="5">
        <f t="shared" si="1"/>
        <v>2.5706875100809148</v>
      </c>
      <c r="G32" s="28" t="s">
        <v>53</v>
      </c>
    </row>
    <row r="33" spans="1:7" ht="47.25" x14ac:dyDescent="0.25">
      <c r="A33" s="11" t="s">
        <v>15</v>
      </c>
      <c r="B33" s="4">
        <f>B36</f>
        <v>39.964399999999998</v>
      </c>
      <c r="C33" s="4">
        <v>63509.599600000001</v>
      </c>
      <c r="D33" s="4">
        <v>93412.665057599996</v>
      </c>
      <c r="E33" s="5"/>
      <c r="F33" s="5"/>
      <c r="G33" s="24" t="s">
        <v>57</v>
      </c>
    </row>
    <row r="34" spans="1:7" ht="15.75" x14ac:dyDescent="0.25">
      <c r="A34" s="12" t="s">
        <v>16</v>
      </c>
      <c r="B34" s="17"/>
      <c r="C34" s="17">
        <v>242.8578</v>
      </c>
      <c r="D34" s="17">
        <v>242.8578</v>
      </c>
      <c r="E34" s="5"/>
      <c r="F34" s="5"/>
      <c r="G34" s="24"/>
    </row>
    <row r="35" spans="1:7" ht="15.75" x14ac:dyDescent="0.25">
      <c r="A35" s="12" t="s">
        <v>17</v>
      </c>
      <c r="B35" s="17"/>
      <c r="C35" s="17">
        <v>167.28720000000001</v>
      </c>
      <c r="D35" s="17">
        <v>167.28021455999999</v>
      </c>
      <c r="E35" s="5"/>
      <c r="F35" s="5"/>
      <c r="G35" s="24"/>
    </row>
    <row r="36" spans="1:7" ht="15.75" x14ac:dyDescent="0.25">
      <c r="A36" s="12" t="s">
        <v>18</v>
      </c>
      <c r="B36" s="17">
        <v>39.964399999999998</v>
      </c>
      <c r="C36" s="17">
        <v>38315.758800000003</v>
      </c>
      <c r="D36" s="17">
        <v>38004.657876220001</v>
      </c>
      <c r="E36" s="5"/>
      <c r="F36" s="5"/>
      <c r="G36" s="24"/>
    </row>
    <row r="37" spans="1:7" ht="15.75" x14ac:dyDescent="0.25">
      <c r="A37" s="12" t="s">
        <v>19</v>
      </c>
      <c r="B37" s="21"/>
      <c r="C37" s="21">
        <v>24783.695800000001</v>
      </c>
      <c r="D37" s="21">
        <v>24279.385087219998</v>
      </c>
      <c r="E37" s="5"/>
      <c r="F37" s="5"/>
      <c r="G37" s="20"/>
    </row>
    <row r="38" spans="1:7" ht="15.75" x14ac:dyDescent="0.25">
      <c r="A38" s="12" t="s">
        <v>20</v>
      </c>
      <c r="B38" s="21"/>
      <c r="C38" s="21"/>
      <c r="D38" s="21">
        <v>1103.39175067</v>
      </c>
      <c r="E38" s="5"/>
      <c r="F38" s="5"/>
      <c r="G38" s="20"/>
    </row>
    <row r="39" spans="1:7" ht="47.25" x14ac:dyDescent="0.25">
      <c r="A39" s="16" t="s">
        <v>35</v>
      </c>
      <c r="B39" s="21"/>
      <c r="C39" s="21"/>
      <c r="D39" s="21">
        <v>110.77418151000001</v>
      </c>
      <c r="E39" s="5"/>
      <c r="F39" s="5"/>
      <c r="G39" s="20"/>
    </row>
    <row r="40" spans="1:7" ht="31.5" x14ac:dyDescent="0.25">
      <c r="A40" s="12" t="s">
        <v>36</v>
      </c>
      <c r="B40" s="21"/>
      <c r="C40" s="21"/>
      <c r="D40" s="21"/>
      <c r="E40" s="5"/>
      <c r="F40" s="5"/>
      <c r="G40" s="20"/>
    </row>
    <row r="41" spans="1:7" ht="78.75" x14ac:dyDescent="0.25">
      <c r="A41" s="12" t="s">
        <v>21</v>
      </c>
      <c r="B41" s="21"/>
      <c r="C41" s="21"/>
      <c r="D41" s="21">
        <v>31326.731723879999</v>
      </c>
      <c r="E41" s="5"/>
      <c r="F41" s="5"/>
      <c r="G41" s="20"/>
    </row>
    <row r="42" spans="1:7" ht="63" x14ac:dyDescent="0.25">
      <c r="A42" s="12" t="s">
        <v>22</v>
      </c>
      <c r="B42" s="21"/>
      <c r="C42" s="21"/>
      <c r="D42" s="21">
        <v>-1822.4135764600001</v>
      </c>
      <c r="E42" s="5"/>
      <c r="F42" s="5"/>
      <c r="G42" s="20"/>
    </row>
    <row r="44" spans="1:7" x14ac:dyDescent="0.25">
      <c r="B44" s="15"/>
      <c r="C44" s="15"/>
    </row>
  </sheetData>
  <mergeCells count="1">
    <mergeCell ref="A2:G2"/>
  </mergeCells>
  <pageMargins left="0.39370078740157483" right="0" top="0.19685039370078741" bottom="0" header="0.31496062992125984" footer="0.31496062992125984"/>
  <pageSetup paperSize="8" scale="49" orientation="portrait" r:id="rId1"/>
  <rowBreaks count="1" manualBreakCount="1">
    <brk id="2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Доходы!Заголовки_для_печати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Printed>2023-05-30T11:52:53Z</cp:lastPrinted>
  <dcterms:created xsi:type="dcterms:W3CDTF">2017-05-30T14:43:39Z</dcterms:created>
  <dcterms:modified xsi:type="dcterms:W3CDTF">2023-05-30T11:53:05Z</dcterms:modified>
</cp:coreProperties>
</file>